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ocuments\"/>
    </mc:Choice>
  </mc:AlternateContent>
  <xr:revisionPtr revIDLastSave="0" documentId="8_{B339BAAE-C158-42E3-AE40-BFE89C0D910D}" xr6:coauthVersionLast="45" xr6:coauthVersionMax="45" xr10:uidLastSave="{00000000-0000-0000-0000-000000000000}"/>
  <bookViews>
    <workbookView xWindow="-21720" yWindow="-120" windowWidth="21840" windowHeight="13140" xr2:uid="{5CBA8631-7267-442C-9D64-E897F3A4A7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K49" i="1"/>
  <c r="J49" i="1"/>
  <c r="I49" i="1"/>
  <c r="H49" i="1"/>
  <c r="H53" i="1" s="1"/>
  <c r="H54" i="1" s="1"/>
  <c r="G49" i="1"/>
  <c r="G53" i="1" s="1"/>
  <c r="G54" i="1" s="1"/>
  <c r="F49" i="1"/>
  <c r="F53" i="1" s="1"/>
  <c r="F54" i="1" s="1"/>
  <c r="E49" i="1"/>
  <c r="D49" i="1"/>
  <c r="C49" i="1"/>
  <c r="C43" i="1"/>
  <c r="C32" i="1"/>
  <c r="C42" i="1"/>
  <c r="H5" i="1"/>
  <c r="H6" i="1" s="1"/>
  <c r="H7" i="1" s="1"/>
  <c r="C5" i="1"/>
  <c r="C9" i="1" s="1"/>
  <c r="C10" i="1" s="1"/>
  <c r="K27" i="1"/>
  <c r="J27" i="1"/>
  <c r="I27" i="1"/>
  <c r="H27" i="1"/>
  <c r="H31" i="1" s="1"/>
  <c r="H32" i="1" s="1"/>
  <c r="G27" i="1"/>
  <c r="G31" i="1" s="1"/>
  <c r="G32" i="1" s="1"/>
  <c r="F27" i="1"/>
  <c r="F31" i="1" s="1"/>
  <c r="F32" i="1" s="1"/>
  <c r="E27" i="1"/>
  <c r="E31" i="1" s="1"/>
  <c r="E32" i="1" s="1"/>
  <c r="D27" i="1"/>
  <c r="D31" i="1" s="1"/>
  <c r="D32" i="1" s="1"/>
  <c r="C27" i="1"/>
  <c r="C31" i="1" s="1"/>
  <c r="K16" i="1"/>
  <c r="J16" i="1"/>
  <c r="J20" i="1" s="1"/>
  <c r="J21" i="1" s="1"/>
  <c r="I16" i="1"/>
  <c r="I17" i="1" s="1"/>
  <c r="H16" i="1"/>
  <c r="H20" i="1" s="1"/>
  <c r="H21" i="1" s="1"/>
  <c r="G16" i="1"/>
  <c r="G20" i="1" s="1"/>
  <c r="G21" i="1" s="1"/>
  <c r="F16" i="1"/>
  <c r="F17" i="1" s="1"/>
  <c r="E16" i="1"/>
  <c r="D16" i="1"/>
  <c r="C16" i="1"/>
  <c r="C20" i="1" s="1"/>
  <c r="C21" i="1" s="1"/>
  <c r="D5" i="1"/>
  <c r="D9" i="1" s="1"/>
  <c r="D10" i="1" s="1"/>
  <c r="K5" i="1"/>
  <c r="K9" i="1" s="1"/>
  <c r="K10" i="1" s="1"/>
  <c r="J5" i="1"/>
  <c r="J9" i="1" s="1"/>
  <c r="J10" i="1" s="1"/>
  <c r="I5" i="1"/>
  <c r="I6" i="1" s="1"/>
  <c r="I7" i="1" s="1"/>
  <c r="G5" i="1"/>
  <c r="G9" i="1" s="1"/>
  <c r="G10" i="1" s="1"/>
  <c r="F5" i="1"/>
  <c r="F9" i="1" s="1"/>
  <c r="F10" i="1" s="1"/>
  <c r="E5" i="1"/>
  <c r="E9" i="1" s="1"/>
  <c r="E10" i="1" s="1"/>
  <c r="I50" i="1" l="1"/>
  <c r="I51" i="1" s="1"/>
  <c r="E51" i="1"/>
  <c r="K51" i="1"/>
  <c r="C53" i="1"/>
  <c r="C54" i="1" s="1"/>
  <c r="C50" i="1"/>
  <c r="C51" i="1" s="1"/>
  <c r="E53" i="1"/>
  <c r="E54" i="1" s="1"/>
  <c r="E50" i="1"/>
  <c r="I53" i="1"/>
  <c r="I54" i="1" s="1"/>
  <c r="G50" i="1"/>
  <c r="G51" i="1" s="1"/>
  <c r="K53" i="1"/>
  <c r="K54" i="1" s="1"/>
  <c r="D50" i="1"/>
  <c r="D51" i="1" s="1"/>
  <c r="J50" i="1"/>
  <c r="J51" i="1" s="1"/>
  <c r="D53" i="1"/>
  <c r="D54" i="1" s="1"/>
  <c r="J53" i="1"/>
  <c r="J54" i="1" s="1"/>
  <c r="F50" i="1"/>
  <c r="F51" i="1" s="1"/>
  <c r="H50" i="1"/>
  <c r="H51" i="1" s="1"/>
  <c r="C17" i="1"/>
  <c r="C18" i="1" s="1"/>
  <c r="I20" i="1"/>
  <c r="I21" i="1" s="1"/>
  <c r="I9" i="1"/>
  <c r="I10" i="1" s="1"/>
  <c r="D28" i="1"/>
  <c r="D29" i="1" s="1"/>
  <c r="H9" i="1"/>
  <c r="H10" i="1" s="1"/>
  <c r="D20" i="1"/>
  <c r="D21" i="1" s="1"/>
  <c r="D17" i="1"/>
  <c r="D18" i="1" s="1"/>
  <c r="C6" i="1"/>
  <c r="I18" i="1"/>
  <c r="J17" i="1"/>
  <c r="J18" i="1" s="1"/>
  <c r="E28" i="1"/>
  <c r="E29" i="1" s="1"/>
  <c r="I31" i="1"/>
  <c r="I32" i="1" s="1"/>
  <c r="J28" i="1"/>
  <c r="J29" i="1" s="1"/>
  <c r="J31" i="1"/>
  <c r="J32" i="1" s="1"/>
  <c r="I28" i="1"/>
  <c r="I29" i="1" s="1"/>
  <c r="K28" i="1"/>
  <c r="K29" i="1" s="1"/>
  <c r="K31" i="1"/>
  <c r="K32" i="1" s="1"/>
  <c r="C28" i="1"/>
  <c r="C29" i="1" s="1"/>
  <c r="F28" i="1"/>
  <c r="F29" i="1" s="1"/>
  <c r="G28" i="1"/>
  <c r="G29" i="1" s="1"/>
  <c r="H28" i="1"/>
  <c r="H29" i="1" s="1"/>
  <c r="E17" i="1"/>
  <c r="E18" i="1" s="1"/>
  <c r="K17" i="1"/>
  <c r="K18" i="1" s="1"/>
  <c r="E20" i="1"/>
  <c r="E21" i="1" s="1"/>
  <c r="K20" i="1"/>
  <c r="K21" i="1" s="1"/>
  <c r="F18" i="1"/>
  <c r="F20" i="1"/>
  <c r="F21" i="1" s="1"/>
  <c r="G17" i="1"/>
  <c r="G18" i="1" s="1"/>
  <c r="H17" i="1"/>
  <c r="H18" i="1" s="1"/>
  <c r="D6" i="1"/>
  <c r="D7" i="1" s="1"/>
  <c r="C7" i="1"/>
  <c r="J6" i="1"/>
  <c r="J7" i="1" s="1"/>
  <c r="K6" i="1"/>
  <c r="K7" i="1" s="1"/>
  <c r="F6" i="1"/>
  <c r="F7" i="1" s="1"/>
  <c r="E6" i="1"/>
  <c r="E7" i="1" s="1"/>
  <c r="G6" i="1"/>
  <c r="G7" i="1" s="1"/>
</calcChain>
</file>

<file path=xl/sharedStrings.xml><?xml version="1.0" encoding="utf-8"?>
<sst xmlns="http://schemas.openxmlformats.org/spreadsheetml/2006/main" count="116" uniqueCount="51">
  <si>
    <t>Remote Control</t>
  </si>
  <si>
    <t>None</t>
  </si>
  <si>
    <t>Wireless Remote Control</t>
  </si>
  <si>
    <t>mL of Minn</t>
  </si>
  <si>
    <t>Minncare cost/40 gal.+S/H: about $1800</t>
  </si>
  <si>
    <t>Gallons per order</t>
  </si>
  <si>
    <t>↑ Total mili-Liters to Fill ↑</t>
  </si>
  <si>
    <t>$ Minncare Cost per 90 minute cycle</t>
  </si>
  <si>
    <t>$ Minncare Cost per 45 minute cycle</t>
  </si>
  <si>
    <t>DF2S provides 35,000 CF / cycle</t>
  </si>
  <si>
    <t>CRF2-S provides 3,000 CF / cycle</t>
  </si>
  <si>
    <t>CRF4-S provides 10,000 CF / cycle</t>
  </si>
  <si>
    <t>$ Minncare Cost per 50 minute cycle</t>
  </si>
  <si>
    <t>mL of water</t>
  </si>
  <si>
    <t>Total Liquid Volume in mL</t>
  </si>
  <si>
    <t>mL of Actril</t>
  </si>
  <si>
    <t xml:space="preserve"> </t>
  </si>
  <si>
    <t>Actril</t>
  </si>
  <si>
    <t>$ Actril Cost per 60 minute cycle</t>
  </si>
  <si>
    <t>Pre-Diluted (No Mixing Reqd.) Actril</t>
  </si>
  <si>
    <t>Concentrated (Mixing Reqd.) Minncare</t>
  </si>
  <si>
    <t>Minncare Operate cost/cubic foot/cycle</t>
  </si>
  <si>
    <t>Actril Operate cost/cubic foot/cycle</t>
  </si>
  <si>
    <t>Operating Costs of Sterilizing Foggers</t>
  </si>
  <si>
    <t>AFS provides 3,531 CF / cycle</t>
  </si>
  <si>
    <t>DF2S Using Minncare Sterilant</t>
  </si>
  <si>
    <t>CRF4-S Using Minncare Sterilant</t>
  </si>
  <si>
    <t>CRF2-S Using Minncare Sterilant</t>
  </si>
  <si>
    <t>AFS Using Actril Sterilant</t>
  </si>
  <si>
    <t>AFS Using Minncare Sterilant</t>
  </si>
  <si>
    <t>Minncare cost/1 Gal.+S/H: about $200</t>
  </si>
  <si>
    <t>Minncare cost/4 Gal.+S/H: about $600</t>
  </si>
  <si>
    <t>Actril cost/4 Gal.+S/H: about $350</t>
  </si>
  <si>
    <t>AFS provides 3531 CF / cycle</t>
  </si>
  <si>
    <t>Minncare mL</t>
  </si>
  <si>
    <t>$ Minncare Cost per 60 minute cycle</t>
  </si>
  <si>
    <t>Uses 110 or 220VAC Power</t>
  </si>
  <si>
    <t>CRF2S+Fog Accessories+Air Quality Test Instruments</t>
  </si>
  <si>
    <t>Uses 100VAC/50Hz, 110VAC or 220VAC Power</t>
  </si>
  <si>
    <t>CRF4S+Fog Accessories+Air Quality Test Instruments</t>
  </si>
  <si>
    <t>Uses 75PSI, 15 SCFM Dry Air Compressor</t>
  </si>
  <si>
    <t>DF2S+Fog Accessories+Air Quality Test Instruments</t>
  </si>
  <si>
    <t>Uses 45PSI, 2.5 SCFM Dry Air Compressor</t>
  </si>
  <si>
    <t>Run 10 in Parallel</t>
  </si>
  <si>
    <t>Uses 45PSI, 25 SCFM Dry Air Compressor</t>
  </si>
  <si>
    <t>Cable Remote Control</t>
  </si>
  <si>
    <t>7.5 µm DryFog, driven by compressed air</t>
  </si>
  <si>
    <t>8 µm DryFog, driven by ultrasonic</t>
  </si>
  <si>
    <t>10 µm DryFog, driven by ultrasonic</t>
  </si>
  <si>
    <t>AFS + Air Quality Test Strips</t>
  </si>
  <si>
    <t>AFS+Air Quality Test Strips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</si>
</sst>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\$* #,##0.00_);_(\$* \(#,##0.00\);_(\$* \-??_);_(@_)"/>
    <numFmt numFmtId="165" formatCode="_(&quot;$&quot;* #,##0.0000_);_(&quot;$&quot;* \(#,##0.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0" xfId="0" applyFont="1"/>
    <xf numFmtId="0" fontId="5" fillId="0" borderId="0" xfId="0" applyFont="1"/>
    <xf numFmtId="0" fontId="2" fillId="2" borderId="14" xfId="0" applyFont="1" applyFill="1" applyBorder="1"/>
    <xf numFmtId="0" fontId="2" fillId="2" borderId="12" xfId="0" applyFont="1" applyFill="1" applyBorder="1"/>
    <xf numFmtId="0" fontId="2" fillId="3" borderId="14" xfId="0" applyFont="1" applyFill="1" applyBorder="1"/>
    <xf numFmtId="0" fontId="2" fillId="3" borderId="3" xfId="0" applyFont="1" applyFill="1" applyBorder="1"/>
    <xf numFmtId="0" fontId="2" fillId="3" borderId="12" xfId="0" applyFont="1" applyFill="1" applyBorder="1"/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165" fontId="2" fillId="0" borderId="10" xfId="1" applyNumberFormat="1" applyFont="1" applyBorder="1" applyAlignment="1">
      <alignment horizontal="right"/>
    </xf>
    <xf numFmtId="10" fontId="2" fillId="3" borderId="5" xfId="0" applyNumberFormat="1" applyFont="1" applyFill="1" applyBorder="1"/>
    <xf numFmtId="10" fontId="2" fillId="3" borderId="5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2" fillId="0" borderId="10" xfId="1" applyFont="1" applyBorder="1"/>
    <xf numFmtId="44" fontId="2" fillId="0" borderId="20" xfId="1" applyFont="1" applyBorder="1"/>
    <xf numFmtId="0" fontId="2" fillId="2" borderId="3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2" fillId="3" borderId="13" xfId="0" applyFont="1" applyFill="1" applyBorder="1"/>
    <xf numFmtId="0" fontId="2" fillId="3" borderId="2" xfId="0" applyFont="1" applyFill="1" applyBorder="1"/>
    <xf numFmtId="0" fontId="2" fillId="2" borderId="13" xfId="0" applyFont="1" applyFill="1" applyBorder="1"/>
    <xf numFmtId="0" fontId="2" fillId="2" borderId="2" xfId="0" applyFont="1" applyFill="1" applyBorder="1"/>
    <xf numFmtId="0" fontId="3" fillId="3" borderId="4" xfId="4" applyFont="1" applyFill="1" applyBorder="1" applyAlignment="1">
      <alignment horizontal="center"/>
    </xf>
    <xf numFmtId="0" fontId="3" fillId="3" borderId="7" xfId="4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3" fillId="3" borderId="7" xfId="4" applyFont="1" applyFill="1" applyBorder="1" applyAlignment="1">
      <alignment horizontal="center" vertical="center" wrapText="1"/>
    </xf>
    <xf numFmtId="0" fontId="3" fillId="3" borderId="9" xfId="4" applyFont="1" applyFill="1" applyBorder="1" applyAlignment="1">
      <alignment vertical="center" wrapText="1"/>
    </xf>
    <xf numFmtId="0" fontId="3" fillId="2" borderId="4" xfId="4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/>
    </xf>
    <xf numFmtId="0" fontId="3" fillId="3" borderId="5" xfId="4" applyFont="1" applyFill="1" applyBorder="1" applyAlignment="1">
      <alignment horizontal="center"/>
    </xf>
    <xf numFmtId="10" fontId="3" fillId="3" borderId="5" xfId="4" applyNumberFormat="1" applyFont="1" applyFill="1" applyBorder="1" applyAlignment="1">
      <alignment horizontal="center"/>
    </xf>
    <xf numFmtId="10" fontId="3" fillId="3" borderId="6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1" fontId="3" fillId="0" borderId="1" xfId="4" applyNumberFormat="1" applyFont="1" applyBorder="1" applyAlignment="1">
      <alignment horizontal="center"/>
    </xf>
    <xf numFmtId="1" fontId="3" fillId="0" borderId="8" xfId="4" applyNumberFormat="1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1" fontId="3" fillId="0" borderId="15" xfId="4" applyNumberFormat="1" applyFont="1" applyBorder="1" applyAlignment="1">
      <alignment horizontal="center"/>
    </xf>
    <xf numFmtId="1" fontId="3" fillId="0" borderId="18" xfId="4" applyNumberFormat="1" applyFont="1" applyBorder="1" applyAlignment="1">
      <alignment horizontal="center"/>
    </xf>
    <xf numFmtId="8" fontId="3" fillId="0" borderId="5" xfId="4" applyNumberFormat="1" applyFont="1" applyBorder="1" applyAlignment="1">
      <alignment horizontal="center"/>
    </xf>
    <xf numFmtId="0" fontId="3" fillId="0" borderId="19" xfId="4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/>
    <xf numFmtId="0" fontId="2" fillId="0" borderId="16" xfId="0" applyFont="1" applyBorder="1" applyAlignment="1">
      <alignment horizontal="center"/>
    </xf>
    <xf numFmtId="44" fontId="2" fillId="0" borderId="1" xfId="1" applyFont="1" applyBorder="1" applyAlignment="1">
      <alignment horizontal="right"/>
    </xf>
    <xf numFmtId="44" fontId="2" fillId="0" borderId="16" xfId="1" applyFont="1" applyBorder="1" applyAlignment="1">
      <alignment horizontal="right"/>
    </xf>
    <xf numFmtId="0" fontId="3" fillId="0" borderId="5" xfId="4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/>
    <xf numFmtId="0" fontId="2" fillId="0" borderId="1" xfId="0" applyFont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10" fontId="2" fillId="2" borderId="5" xfId="0" applyNumberFormat="1" applyFont="1" applyFill="1" applyBorder="1"/>
    <xf numFmtId="10" fontId="3" fillId="2" borderId="5" xfId="4" applyNumberFormat="1" applyFont="1" applyFill="1" applyBorder="1" applyAlignment="1">
      <alignment horizontal="center"/>
    </xf>
    <xf numFmtId="10" fontId="3" fillId="2" borderId="6" xfId="4" applyNumberFormat="1" applyFont="1" applyFill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16" xfId="1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1" fontId="3" fillId="0" borderId="10" xfId="4" applyNumberFormat="1" applyFont="1" applyBorder="1" applyAlignment="1">
      <alignment horizontal="center"/>
    </xf>
    <xf numFmtId="1" fontId="3" fillId="0" borderId="11" xfId="4" applyNumberFormat="1" applyFont="1" applyBorder="1" applyAlignment="1">
      <alignment horizontal="center"/>
    </xf>
  </cellXfs>
  <cellStyles count="5">
    <cellStyle name="Currency" xfId="1" builtinId="4"/>
    <cellStyle name="Currency 2" xfId="3" xr:uid="{90ADE7DD-1809-4EE5-BB59-5047FE6CC042}"/>
    <cellStyle name="Normal" xfId="0" builtinId="0"/>
    <cellStyle name="Normal 2" xfId="4" xr:uid="{02946FA8-F642-4BA3-B052-6AAD69170A5E}"/>
    <cellStyle name="Normal 3" xfId="2" xr:uid="{FE0BD2EB-498F-480A-AF7D-2322CC4E89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152399</xdr:colOff>
      <xdr:row>1</xdr:row>
      <xdr:rowOff>195012</xdr:rowOff>
    </xdr:from>
    <xdr:ext cx="411480" cy="1624263"/>
    <xdr:pic>
      <xdr:nvPicPr>
        <xdr:cNvPr id="14" name="Picture 13" descr="DisinfectantDryFogger">
          <a:extLst>
            <a:ext uri="{FF2B5EF4-FFF2-40B4-BE49-F238E27FC236}">
              <a16:creationId xmlns:a16="http://schemas.microsoft.com/office/drawing/2014/main" id="{42AB9B23-A132-4732-BA88-A46D17D2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674" y="423612"/>
          <a:ext cx="411480" cy="1624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895350</xdr:colOff>
      <xdr:row>2</xdr:row>
      <xdr:rowOff>28574</xdr:rowOff>
    </xdr:from>
    <xdr:ext cx="1371600" cy="1528175"/>
    <xdr:pic>
      <xdr:nvPicPr>
        <xdr:cNvPr id="15" name="Picture 14">
          <a:extLst>
            <a:ext uri="{FF2B5EF4-FFF2-40B4-BE49-F238E27FC236}">
              <a16:creationId xmlns:a16="http://schemas.microsoft.com/office/drawing/2014/main" id="{253B0622-3B1C-48F9-862C-DA1BC25B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7625" y="457199"/>
          <a:ext cx="1371600" cy="152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12</xdr:col>
      <xdr:colOff>57151</xdr:colOff>
      <xdr:row>13</xdr:row>
      <xdr:rowOff>0</xdr:rowOff>
    </xdr:from>
    <xdr:to>
      <xdr:col>12</xdr:col>
      <xdr:colOff>1238250</xdr:colOff>
      <xdr:row>20</xdr:row>
      <xdr:rowOff>98424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05CFFEA-E7C4-468D-AB7E-764BEC507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9426" y="2381250"/>
          <a:ext cx="1181099" cy="1574799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409575</xdr:colOff>
      <xdr:row>35</xdr:row>
      <xdr:rowOff>9525</xdr:rowOff>
    </xdr:from>
    <xdr:to>
      <xdr:col>12</xdr:col>
      <xdr:colOff>1708447</xdr:colOff>
      <xdr:row>42</xdr:row>
      <xdr:rowOff>106500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0735C27-AD66-4697-B180-053D7412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1850" y="6696075"/>
          <a:ext cx="1298872" cy="157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56377</xdr:colOff>
      <xdr:row>24</xdr:row>
      <xdr:rowOff>0</xdr:rowOff>
    </xdr:from>
    <xdr:to>
      <xdr:col>12</xdr:col>
      <xdr:colOff>1228724</xdr:colOff>
      <xdr:row>31</xdr:row>
      <xdr:rowOff>95250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93FAD88-61D9-4751-8FAD-584EB93A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8652" y="4714875"/>
          <a:ext cx="1172347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46</xdr:row>
      <xdr:rowOff>28575</xdr:rowOff>
    </xdr:from>
    <xdr:to>
      <xdr:col>12</xdr:col>
      <xdr:colOff>1809749</xdr:colOff>
      <xdr:row>53</xdr:row>
      <xdr:rowOff>121344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C98B085-ECC7-4095-95B2-E9CC0F0C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8877300"/>
          <a:ext cx="1295399" cy="1569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7AE27-DD5A-425E-8A78-1DBA79A86834}">
  <dimension ref="A1:M54"/>
  <sheetViews>
    <sheetView tabSelected="1" zoomScale="70" zoomScaleNormal="70" workbookViewId="0"/>
  </sheetViews>
  <sheetFormatPr defaultRowHeight="15" x14ac:dyDescent="0.25"/>
  <cols>
    <col min="1" max="2" width="34.42578125" customWidth="1"/>
    <col min="3" max="3" width="11.85546875" customWidth="1"/>
    <col min="4" max="4" width="12.140625" customWidth="1"/>
    <col min="5" max="5" width="12.28515625" customWidth="1"/>
    <col min="6" max="7" width="13.5703125" customWidth="1"/>
    <col min="8" max="8" width="13.7109375" customWidth="1"/>
    <col min="9" max="11" width="13.5703125" customWidth="1"/>
    <col min="12" max="12" width="45.140625" customWidth="1"/>
    <col min="13" max="13" width="34.42578125" customWidth="1"/>
  </cols>
  <sheetData>
    <row r="1" spans="1:13" ht="20.25" x14ac:dyDescent="0.3">
      <c r="A1" s="18" t="s">
        <v>23</v>
      </c>
      <c r="B1" s="2"/>
      <c r="C1" s="2"/>
      <c r="D1" s="17"/>
      <c r="E1" s="2"/>
      <c r="F1" s="2"/>
      <c r="G1" s="2"/>
      <c r="H1" s="2"/>
      <c r="I1" s="2"/>
      <c r="J1" s="2"/>
      <c r="K1" s="2"/>
      <c r="L1" s="1"/>
    </row>
    <row r="2" spans="1:13" ht="17.25" thickBot="1" x14ac:dyDescent="0.35">
      <c r="A2" s="2"/>
      <c r="B2" s="2"/>
      <c r="C2" s="2"/>
      <c r="D2" s="17"/>
      <c r="E2" s="2"/>
      <c r="F2" s="2"/>
      <c r="G2" s="2"/>
      <c r="H2" s="2"/>
      <c r="I2" s="2"/>
      <c r="J2" s="2"/>
      <c r="K2" s="2"/>
      <c r="L2" s="1"/>
    </row>
    <row r="3" spans="1:13" ht="16.5" x14ac:dyDescent="0.3">
      <c r="A3" s="23" t="s">
        <v>25</v>
      </c>
      <c r="B3" s="36">
        <v>22000</v>
      </c>
      <c r="C3" s="11">
        <v>0.01</v>
      </c>
      <c r="D3" s="12">
        <v>0.02</v>
      </c>
      <c r="E3" s="37">
        <v>3.5000000000000003E-2</v>
      </c>
      <c r="F3" s="37">
        <v>0.05</v>
      </c>
      <c r="G3" s="37">
        <v>0.06</v>
      </c>
      <c r="H3" s="37">
        <v>7.0000000000000007E-2</v>
      </c>
      <c r="I3" s="37">
        <v>0.08</v>
      </c>
      <c r="J3" s="37">
        <v>0.09</v>
      </c>
      <c r="K3" s="38">
        <v>0.1</v>
      </c>
      <c r="L3" s="5" t="s">
        <v>40</v>
      </c>
      <c r="M3" s="1"/>
    </row>
    <row r="4" spans="1:13" ht="16.5" x14ac:dyDescent="0.3">
      <c r="A4" s="24"/>
      <c r="B4" s="39" t="s">
        <v>6</v>
      </c>
      <c r="C4" s="39" t="s">
        <v>34</v>
      </c>
      <c r="D4" s="39" t="s">
        <v>34</v>
      </c>
      <c r="E4" s="39" t="s">
        <v>34</v>
      </c>
      <c r="F4" s="39" t="s">
        <v>34</v>
      </c>
      <c r="G4" s="39" t="s">
        <v>34</v>
      </c>
      <c r="H4" s="39" t="s">
        <v>34</v>
      </c>
      <c r="I4" s="39" t="s">
        <v>34</v>
      </c>
      <c r="J4" s="39" t="s">
        <v>34</v>
      </c>
      <c r="K4" s="40" t="s">
        <v>34</v>
      </c>
      <c r="L4" s="7" t="s">
        <v>41</v>
      </c>
    </row>
    <row r="5" spans="1:13" ht="16.5" x14ac:dyDescent="0.3">
      <c r="A5" s="25"/>
      <c r="B5" s="39" t="s">
        <v>3</v>
      </c>
      <c r="C5" s="41">
        <f>B3*C3</f>
        <v>220</v>
      </c>
      <c r="D5" s="41">
        <f>B3*D3</f>
        <v>440</v>
      </c>
      <c r="E5" s="41">
        <f>E3*B3</f>
        <v>770.00000000000011</v>
      </c>
      <c r="F5" s="41">
        <f>F3*B3</f>
        <v>1100</v>
      </c>
      <c r="G5" s="41">
        <f>G3*B3</f>
        <v>1320</v>
      </c>
      <c r="H5" s="41">
        <f>H3*B3</f>
        <v>1540.0000000000002</v>
      </c>
      <c r="I5" s="41">
        <f>I3*B3</f>
        <v>1760</v>
      </c>
      <c r="J5" s="41">
        <f>J3*B3</f>
        <v>1980</v>
      </c>
      <c r="K5" s="42">
        <f>K3*B3</f>
        <v>2200</v>
      </c>
      <c r="L5" s="7" t="s">
        <v>0</v>
      </c>
    </row>
    <row r="6" spans="1:13" ht="16.5" x14ac:dyDescent="0.3">
      <c r="A6" s="25"/>
      <c r="B6" s="39" t="s">
        <v>13</v>
      </c>
      <c r="C6" s="41">
        <f>B3-C5</f>
        <v>21780</v>
      </c>
      <c r="D6" s="41">
        <f>B3-D5</f>
        <v>21560</v>
      </c>
      <c r="E6" s="41">
        <f>B3-E5</f>
        <v>21230</v>
      </c>
      <c r="F6" s="41">
        <f>B3-F5</f>
        <v>20900</v>
      </c>
      <c r="G6" s="41">
        <f>B3-G5</f>
        <v>20680</v>
      </c>
      <c r="H6" s="41">
        <f>B3-H5</f>
        <v>20460</v>
      </c>
      <c r="I6" s="41">
        <f>B3-I5</f>
        <v>20240</v>
      </c>
      <c r="J6" s="41">
        <f>B3-J5</f>
        <v>20020</v>
      </c>
      <c r="K6" s="42">
        <f>B3-K5</f>
        <v>19800</v>
      </c>
      <c r="L6" s="7"/>
    </row>
    <row r="7" spans="1:13" ht="17.25" thickBot="1" x14ac:dyDescent="0.35">
      <c r="A7" s="26"/>
      <c r="B7" s="43" t="s">
        <v>14</v>
      </c>
      <c r="C7" s="44">
        <f>SUM(C5:C6)</f>
        <v>22000</v>
      </c>
      <c r="D7" s="44">
        <f t="shared" ref="D7" si="0">SUM(D5:D6)</f>
        <v>22000</v>
      </c>
      <c r="E7" s="44">
        <f>SUM(E5:E6)</f>
        <v>22000</v>
      </c>
      <c r="F7" s="44">
        <f t="shared" ref="F7:K7" si="1">SUM(F5:F6)</f>
        <v>22000</v>
      </c>
      <c r="G7" s="44">
        <f t="shared" si="1"/>
        <v>22000</v>
      </c>
      <c r="H7" s="44">
        <f t="shared" si="1"/>
        <v>22000</v>
      </c>
      <c r="I7" s="44">
        <f t="shared" si="1"/>
        <v>22000</v>
      </c>
      <c r="J7" s="44">
        <f t="shared" si="1"/>
        <v>22000</v>
      </c>
      <c r="K7" s="45">
        <f t="shared" si="1"/>
        <v>22000</v>
      </c>
      <c r="L7" s="19" t="s">
        <v>46</v>
      </c>
    </row>
    <row r="8" spans="1:13" ht="16.5" x14ac:dyDescent="0.3">
      <c r="A8" s="23" t="s">
        <v>4</v>
      </c>
      <c r="B8" s="46">
        <v>1800</v>
      </c>
      <c r="C8" s="47"/>
      <c r="D8" s="47"/>
      <c r="E8" s="47"/>
      <c r="F8" s="47"/>
      <c r="G8" s="47"/>
      <c r="H8" s="48"/>
      <c r="I8" s="48"/>
      <c r="J8" s="48"/>
      <c r="K8" s="49"/>
      <c r="L8" s="5" t="s">
        <v>20</v>
      </c>
    </row>
    <row r="9" spans="1:13" ht="16.5" x14ac:dyDescent="0.3">
      <c r="A9" s="27" t="s">
        <v>5</v>
      </c>
      <c r="B9" s="50">
        <v>40</v>
      </c>
      <c r="C9" s="51">
        <f>C5/(B9*3780)*B8</f>
        <v>2.6190476190476191</v>
      </c>
      <c r="D9" s="51">
        <f>D5/(B9*3780)*B8</f>
        <v>5.2380952380952381</v>
      </c>
      <c r="E9" s="51">
        <f>E5/(B9*3780)*B8</f>
        <v>9.1666666666666679</v>
      </c>
      <c r="F9" s="51">
        <f>F5/(B9*3780)*B8</f>
        <v>13.095238095238095</v>
      </c>
      <c r="G9" s="51">
        <f>G5/(B9*3780)*B8</f>
        <v>15.714285714285715</v>
      </c>
      <c r="H9" s="51">
        <f>H5/(B9*3780)*B8</f>
        <v>18.333333333333336</v>
      </c>
      <c r="I9" s="51">
        <f>I5/(B9*3780)*B8</f>
        <v>20.952380952380953</v>
      </c>
      <c r="J9" s="51">
        <f>J5/(B9*3780)*B8</f>
        <v>23.571428571428573</v>
      </c>
      <c r="K9" s="52">
        <f>K5/(B9*3780)*B8</f>
        <v>26.19047619047619</v>
      </c>
      <c r="L9" s="20" t="s">
        <v>7</v>
      </c>
    </row>
    <row r="10" spans="1:13" ht="17.25" thickBot="1" x14ac:dyDescent="0.35">
      <c r="A10" s="28" t="s">
        <v>9</v>
      </c>
      <c r="B10" s="9">
        <v>35000</v>
      </c>
      <c r="C10" s="10">
        <f>(C9/B10)</f>
        <v>7.4829931972789115E-5</v>
      </c>
      <c r="D10" s="10">
        <f>(D9/B10)</f>
        <v>1.4965986394557823E-4</v>
      </c>
      <c r="E10" s="10">
        <f>(E9/B10)</f>
        <v>2.6190476190476192E-4</v>
      </c>
      <c r="F10" s="10">
        <f>(F9/B10)</f>
        <v>3.7414965986394555E-4</v>
      </c>
      <c r="G10" s="10">
        <f>(G9/B10)</f>
        <v>4.4897959183673474E-4</v>
      </c>
      <c r="H10" s="10">
        <f>(H9/B10)</f>
        <v>5.2380952380952383E-4</v>
      </c>
      <c r="I10" s="10">
        <f>(I9/B10)</f>
        <v>5.9863945578231292E-4</v>
      </c>
      <c r="J10" s="10">
        <f>(J9/B10)</f>
        <v>6.7346938775510211E-4</v>
      </c>
      <c r="K10" s="10">
        <f>(K9/B10)</f>
        <v>7.4829931972789109E-4</v>
      </c>
      <c r="L10" s="6" t="s">
        <v>21</v>
      </c>
    </row>
    <row r="11" spans="1:13" ht="16.5" x14ac:dyDescent="0.3">
      <c r="A11" s="1"/>
      <c r="B11" s="1"/>
      <c r="C11" s="1"/>
      <c r="D11" s="8"/>
      <c r="E11" s="1"/>
      <c r="F11" s="1"/>
      <c r="G11" s="1"/>
      <c r="H11" s="1"/>
      <c r="I11" s="1"/>
      <c r="J11" s="1"/>
      <c r="K11" s="1"/>
      <c r="L11" s="1"/>
    </row>
    <row r="12" spans="1:13" ht="16.5" x14ac:dyDescent="0.3">
      <c r="A12" s="1"/>
      <c r="B12" s="1"/>
      <c r="C12" s="1"/>
      <c r="D12" s="8"/>
      <c r="E12" s="1"/>
      <c r="F12" s="1"/>
      <c r="G12" s="1"/>
      <c r="H12" s="1"/>
      <c r="I12" s="1"/>
      <c r="J12" s="1"/>
      <c r="K12" s="1"/>
      <c r="L12" s="1"/>
    </row>
    <row r="13" spans="1:13" ht="17.25" thickBot="1" x14ac:dyDescent="0.35">
      <c r="A13" s="1"/>
      <c r="B13" s="1"/>
      <c r="C13" s="1"/>
      <c r="D13" s="8"/>
      <c r="E13" s="1"/>
      <c r="F13" s="1"/>
      <c r="G13" s="1"/>
      <c r="H13" s="1"/>
      <c r="I13" s="1"/>
      <c r="J13" s="1"/>
      <c r="K13" s="1"/>
      <c r="L13" s="1"/>
    </row>
    <row r="14" spans="1:13" ht="16.5" x14ac:dyDescent="0.3">
      <c r="A14" s="23" t="s">
        <v>26</v>
      </c>
      <c r="B14" s="36">
        <v>9500</v>
      </c>
      <c r="C14" s="11">
        <v>0.01</v>
      </c>
      <c r="D14" s="12">
        <v>0.02</v>
      </c>
      <c r="E14" s="37">
        <v>3.5000000000000003E-2</v>
      </c>
      <c r="F14" s="37">
        <v>0.05</v>
      </c>
      <c r="G14" s="37">
        <v>0.06</v>
      </c>
      <c r="H14" s="37">
        <v>7.0000000000000007E-2</v>
      </c>
      <c r="I14" s="37">
        <v>0.08</v>
      </c>
      <c r="J14" s="37">
        <v>0.09</v>
      </c>
      <c r="K14" s="38">
        <v>0.1</v>
      </c>
      <c r="L14" s="5" t="s">
        <v>38</v>
      </c>
    </row>
    <row r="15" spans="1:13" ht="16.5" x14ac:dyDescent="0.3">
      <c r="A15" s="24"/>
      <c r="B15" s="39" t="s">
        <v>6</v>
      </c>
      <c r="C15" s="39" t="s">
        <v>34</v>
      </c>
      <c r="D15" s="39" t="s">
        <v>34</v>
      </c>
      <c r="E15" s="39" t="s">
        <v>34</v>
      </c>
      <c r="F15" s="39" t="s">
        <v>34</v>
      </c>
      <c r="G15" s="39" t="s">
        <v>34</v>
      </c>
      <c r="H15" s="39" t="s">
        <v>34</v>
      </c>
      <c r="I15" s="39" t="s">
        <v>34</v>
      </c>
      <c r="J15" s="39" t="s">
        <v>34</v>
      </c>
      <c r="K15" s="40" t="s">
        <v>34</v>
      </c>
      <c r="L15" s="7" t="s">
        <v>39</v>
      </c>
    </row>
    <row r="16" spans="1:13" ht="16.5" x14ac:dyDescent="0.3">
      <c r="A16" s="25"/>
      <c r="B16" s="39" t="s">
        <v>3</v>
      </c>
      <c r="C16" s="41">
        <f>B14*C14</f>
        <v>95</v>
      </c>
      <c r="D16" s="41">
        <f>B14*D14</f>
        <v>190</v>
      </c>
      <c r="E16" s="41">
        <f>E14*B14</f>
        <v>332.50000000000006</v>
      </c>
      <c r="F16" s="41">
        <f>F14*B14</f>
        <v>475</v>
      </c>
      <c r="G16" s="41">
        <f>G14*B14</f>
        <v>570</v>
      </c>
      <c r="H16" s="41">
        <f>H14*B14</f>
        <v>665.00000000000011</v>
      </c>
      <c r="I16" s="41">
        <f>I14*B14</f>
        <v>760</v>
      </c>
      <c r="J16" s="41">
        <f>J14*B14</f>
        <v>855</v>
      </c>
      <c r="K16" s="42">
        <f>K14*B14</f>
        <v>950</v>
      </c>
      <c r="L16" s="7" t="s">
        <v>2</v>
      </c>
    </row>
    <row r="17" spans="1:12" ht="16.5" x14ac:dyDescent="0.3">
      <c r="A17" s="25"/>
      <c r="B17" s="39" t="s">
        <v>13</v>
      </c>
      <c r="C17" s="41">
        <f>B14-C16</f>
        <v>9405</v>
      </c>
      <c r="D17" s="41">
        <f>B14-D16</f>
        <v>9310</v>
      </c>
      <c r="E17" s="41">
        <f>B14-E16</f>
        <v>9167.5</v>
      </c>
      <c r="F17" s="41">
        <f>B14-F16</f>
        <v>9025</v>
      </c>
      <c r="G17" s="41">
        <f>B14-G16</f>
        <v>8930</v>
      </c>
      <c r="H17" s="41">
        <f>B14-H16</f>
        <v>8835</v>
      </c>
      <c r="I17" s="41">
        <f>B14-I16</f>
        <v>8740</v>
      </c>
      <c r="J17" s="41">
        <f>B14-J16</f>
        <v>8645</v>
      </c>
      <c r="K17" s="42">
        <f>B14-K16</f>
        <v>8550</v>
      </c>
      <c r="L17" s="7"/>
    </row>
    <row r="18" spans="1:12" ht="17.25" thickBot="1" x14ac:dyDescent="0.35">
      <c r="A18" s="26"/>
      <c r="B18" s="43" t="s">
        <v>14</v>
      </c>
      <c r="C18" s="44">
        <f>SUM(C16:C17)</f>
        <v>9500</v>
      </c>
      <c r="D18" s="44">
        <f t="shared" ref="D18" si="2">SUM(D16:D17)</f>
        <v>9500</v>
      </c>
      <c r="E18" s="44">
        <f>SUM(E16:E17)</f>
        <v>9500</v>
      </c>
      <c r="F18" s="44">
        <f t="shared" ref="F18" si="3">SUM(F16:F17)</f>
        <v>9500</v>
      </c>
      <c r="G18" s="44">
        <f t="shared" ref="G18" si="4">SUM(G16:G17)</f>
        <v>9500</v>
      </c>
      <c r="H18" s="44">
        <f t="shared" ref="H18" si="5">SUM(H16:H17)</f>
        <v>9500</v>
      </c>
      <c r="I18" s="44">
        <f t="shared" ref="I18" si="6">SUM(I16:I17)</f>
        <v>9500</v>
      </c>
      <c r="J18" s="44">
        <f t="shared" ref="J18" si="7">SUM(J16:J17)</f>
        <v>9500</v>
      </c>
      <c r="K18" s="45">
        <f t="shared" ref="K18" si="8">SUM(K16:K17)</f>
        <v>9500</v>
      </c>
      <c r="L18" s="19" t="s">
        <v>47</v>
      </c>
    </row>
    <row r="19" spans="1:12" ht="16.5" x14ac:dyDescent="0.3">
      <c r="A19" s="23" t="s">
        <v>31</v>
      </c>
      <c r="B19" s="46">
        <v>600</v>
      </c>
      <c r="C19" s="53"/>
      <c r="D19" s="53"/>
      <c r="E19" s="53"/>
      <c r="F19" s="53"/>
      <c r="G19" s="53"/>
      <c r="H19" s="54"/>
      <c r="I19" s="54"/>
      <c r="J19" s="54"/>
      <c r="K19" s="55"/>
      <c r="L19" s="5" t="s">
        <v>20</v>
      </c>
    </row>
    <row r="20" spans="1:12" ht="16.5" x14ac:dyDescent="0.3">
      <c r="A20" s="27" t="s">
        <v>5</v>
      </c>
      <c r="B20" s="56">
        <v>4</v>
      </c>
      <c r="C20" s="51">
        <f>C16/(B20*3780)*B19</f>
        <v>3.7698412698412698</v>
      </c>
      <c r="D20" s="51">
        <f>D16/(B20*3780)*B19</f>
        <v>7.5396825396825395</v>
      </c>
      <c r="E20" s="51">
        <f>E16/(B20*3780)*B19</f>
        <v>13.194444444444446</v>
      </c>
      <c r="F20" s="51">
        <f>F16/(B20*3780)*B19</f>
        <v>18.849206349206352</v>
      </c>
      <c r="G20" s="51">
        <f>G16/(B20*3780)*B19</f>
        <v>22.619047619047617</v>
      </c>
      <c r="H20" s="51">
        <f>H16/(B20*3780)*B19</f>
        <v>26.388888888888893</v>
      </c>
      <c r="I20" s="51">
        <f>I16/(B20*3780)*B19</f>
        <v>30.158730158730158</v>
      </c>
      <c r="J20" s="51">
        <f>J16/(B20*3780)*B19</f>
        <v>33.928571428571431</v>
      </c>
      <c r="K20" s="52">
        <f>K16/(B20*3780)*B19</f>
        <v>37.698412698412703</v>
      </c>
      <c r="L20" s="20" t="s">
        <v>8</v>
      </c>
    </row>
    <row r="21" spans="1:12" ht="17.25" thickBot="1" x14ac:dyDescent="0.35">
      <c r="A21" s="28" t="s">
        <v>11</v>
      </c>
      <c r="B21" s="13">
        <v>10000</v>
      </c>
      <c r="C21" s="10">
        <f>(C20/B21)</f>
        <v>3.7698412698412696E-4</v>
      </c>
      <c r="D21" s="10">
        <f>(D20/B21)</f>
        <v>7.5396825396825391E-4</v>
      </c>
      <c r="E21" s="10">
        <f>(E20/B21)</f>
        <v>1.3194444444444447E-3</v>
      </c>
      <c r="F21" s="10">
        <f>(F20/B21)</f>
        <v>1.8849206349206352E-3</v>
      </c>
      <c r="G21" s="10">
        <f>(G20/B21)</f>
        <v>2.2619047619047618E-3</v>
      </c>
      <c r="H21" s="10">
        <f>(H20/B21)</f>
        <v>2.6388888888888894E-3</v>
      </c>
      <c r="I21" s="10">
        <f>(I20/B21)</f>
        <v>3.0158730158730157E-3</v>
      </c>
      <c r="J21" s="10">
        <f>(J20/B21)</f>
        <v>3.3928571428571432E-3</v>
      </c>
      <c r="K21" s="10">
        <f>(K20/B21)</f>
        <v>3.7698412698412703E-3</v>
      </c>
      <c r="L21" s="6" t="s">
        <v>21</v>
      </c>
    </row>
    <row r="22" spans="1:12" ht="16.5" x14ac:dyDescent="0.3">
      <c r="A22" s="1"/>
      <c r="B22" s="8"/>
      <c r="C22" s="1"/>
      <c r="D22" s="8"/>
      <c r="E22" s="1"/>
      <c r="F22" s="1"/>
      <c r="G22" s="1"/>
      <c r="H22" s="1"/>
      <c r="I22" s="1"/>
      <c r="J22" s="1"/>
      <c r="K22" s="1"/>
      <c r="L22" s="1"/>
    </row>
    <row r="23" spans="1:12" ht="16.5" x14ac:dyDescent="0.3">
      <c r="A23" s="1"/>
      <c r="B23" s="8"/>
      <c r="C23" s="1"/>
      <c r="D23" s="8"/>
      <c r="E23" s="1"/>
      <c r="F23" s="1"/>
      <c r="G23" s="1"/>
      <c r="H23" s="1"/>
      <c r="I23" s="1"/>
      <c r="J23" s="1"/>
      <c r="K23" s="1"/>
      <c r="L23" s="1"/>
    </row>
    <row r="24" spans="1:12" ht="17.25" thickBot="1" x14ac:dyDescent="0.35">
      <c r="A24" s="1"/>
      <c r="B24" s="8"/>
      <c r="C24" s="1"/>
      <c r="D24" s="8"/>
      <c r="E24" s="1"/>
      <c r="F24" s="1"/>
      <c r="G24" s="1"/>
      <c r="H24" s="1"/>
      <c r="I24" s="1"/>
      <c r="J24" s="1"/>
      <c r="K24" s="1"/>
      <c r="L24" s="1"/>
    </row>
    <row r="25" spans="1:12" ht="16.5" x14ac:dyDescent="0.3">
      <c r="A25" s="23" t="s">
        <v>27</v>
      </c>
      <c r="B25" s="36">
        <v>3750</v>
      </c>
      <c r="C25" s="11">
        <v>0.01</v>
      </c>
      <c r="D25" s="12">
        <v>0.02</v>
      </c>
      <c r="E25" s="37">
        <v>3.5000000000000003E-2</v>
      </c>
      <c r="F25" s="37">
        <v>0.05</v>
      </c>
      <c r="G25" s="37">
        <v>0.06</v>
      </c>
      <c r="H25" s="37">
        <v>7.0000000000000007E-2</v>
      </c>
      <c r="I25" s="37">
        <v>0.08</v>
      </c>
      <c r="J25" s="37">
        <v>0.09</v>
      </c>
      <c r="K25" s="38">
        <v>0.1</v>
      </c>
      <c r="L25" s="5" t="s">
        <v>36</v>
      </c>
    </row>
    <row r="26" spans="1:12" ht="16.5" x14ac:dyDescent="0.3">
      <c r="A26" s="24"/>
      <c r="B26" s="39" t="s">
        <v>6</v>
      </c>
      <c r="C26" s="39" t="s">
        <v>34</v>
      </c>
      <c r="D26" s="39" t="s">
        <v>34</v>
      </c>
      <c r="E26" s="39" t="s">
        <v>34</v>
      </c>
      <c r="F26" s="39" t="s">
        <v>34</v>
      </c>
      <c r="G26" s="39" t="s">
        <v>34</v>
      </c>
      <c r="H26" s="39" t="s">
        <v>34</v>
      </c>
      <c r="I26" s="39" t="s">
        <v>34</v>
      </c>
      <c r="J26" s="39" t="s">
        <v>34</v>
      </c>
      <c r="K26" s="40" t="s">
        <v>34</v>
      </c>
      <c r="L26" s="7" t="s">
        <v>37</v>
      </c>
    </row>
    <row r="27" spans="1:12" ht="16.5" x14ac:dyDescent="0.3">
      <c r="A27" s="25"/>
      <c r="B27" s="39" t="s">
        <v>3</v>
      </c>
      <c r="C27" s="41">
        <f>B25*C25</f>
        <v>37.5</v>
      </c>
      <c r="D27" s="41">
        <f>B25*D25</f>
        <v>75</v>
      </c>
      <c r="E27" s="41">
        <f>E25*B25</f>
        <v>131.25</v>
      </c>
      <c r="F27" s="41">
        <f>F25*B25</f>
        <v>187.5</v>
      </c>
      <c r="G27" s="41">
        <f>G25*B25</f>
        <v>225</v>
      </c>
      <c r="H27" s="41">
        <f>H25*B25</f>
        <v>262.5</v>
      </c>
      <c r="I27" s="41">
        <f>I25*B25</f>
        <v>300</v>
      </c>
      <c r="J27" s="41">
        <f>J25*B25</f>
        <v>337.5</v>
      </c>
      <c r="K27" s="42">
        <f>K25*B25</f>
        <v>375</v>
      </c>
      <c r="L27" s="7" t="s">
        <v>45</v>
      </c>
    </row>
    <row r="28" spans="1:12" ht="16.5" x14ac:dyDescent="0.3">
      <c r="A28" s="25"/>
      <c r="B28" s="39" t="s">
        <v>13</v>
      </c>
      <c r="C28" s="41">
        <f>B25-C27</f>
        <v>3712.5</v>
      </c>
      <c r="D28" s="41">
        <f>B25-D27</f>
        <v>3675</v>
      </c>
      <c r="E28" s="41">
        <f>B25-E27</f>
        <v>3618.75</v>
      </c>
      <c r="F28" s="41">
        <f>B25-F27</f>
        <v>3562.5</v>
      </c>
      <c r="G28" s="41">
        <f>B25-G27</f>
        <v>3525</v>
      </c>
      <c r="H28" s="41">
        <f>B25-H27</f>
        <v>3487.5</v>
      </c>
      <c r="I28" s="41">
        <f>B25-I27</f>
        <v>3450</v>
      </c>
      <c r="J28" s="41">
        <f>B25-J27</f>
        <v>3412.5</v>
      </c>
      <c r="K28" s="42">
        <f>B25-K27</f>
        <v>3375</v>
      </c>
      <c r="L28" s="7"/>
    </row>
    <row r="29" spans="1:12" ht="17.25" thickBot="1" x14ac:dyDescent="0.35">
      <c r="A29" s="26"/>
      <c r="B29" s="43" t="s">
        <v>14</v>
      </c>
      <c r="C29" s="44">
        <f>SUM(C27:C28)</f>
        <v>3750</v>
      </c>
      <c r="D29" s="44">
        <f t="shared" ref="D29" si="9">SUM(D27:D28)</f>
        <v>3750</v>
      </c>
      <c r="E29" s="44">
        <f>SUM(E27:E28)</f>
        <v>3750</v>
      </c>
      <c r="F29" s="44">
        <f t="shared" ref="F29" si="10">SUM(F27:F28)</f>
        <v>3750</v>
      </c>
      <c r="G29" s="44">
        <f t="shared" ref="G29" si="11">SUM(G27:G28)</f>
        <v>3750</v>
      </c>
      <c r="H29" s="44">
        <f t="shared" ref="H29" si="12">SUM(H27:H28)</f>
        <v>3750</v>
      </c>
      <c r="I29" s="44">
        <f t="shared" ref="I29" si="13">SUM(I27:I28)</f>
        <v>3750</v>
      </c>
      <c r="J29" s="44">
        <f t="shared" ref="J29" si="14">SUM(J27:J28)</f>
        <v>3750</v>
      </c>
      <c r="K29" s="45">
        <f t="shared" ref="K29" si="15">SUM(K27:K28)</f>
        <v>3750</v>
      </c>
      <c r="L29" s="19" t="s">
        <v>48</v>
      </c>
    </row>
    <row r="30" spans="1:12" ht="16.5" x14ac:dyDescent="0.3">
      <c r="A30" s="23" t="s">
        <v>30</v>
      </c>
      <c r="B30" s="46">
        <v>200</v>
      </c>
      <c r="C30" s="53"/>
      <c r="D30" s="53"/>
      <c r="E30" s="53"/>
      <c r="F30" s="53"/>
      <c r="G30" s="53"/>
      <c r="H30" s="54"/>
      <c r="I30" s="54"/>
      <c r="J30" s="54"/>
      <c r="K30" s="55"/>
      <c r="L30" s="5" t="s">
        <v>20</v>
      </c>
    </row>
    <row r="31" spans="1:12" ht="16.5" x14ac:dyDescent="0.3">
      <c r="A31" s="27" t="s">
        <v>5</v>
      </c>
      <c r="B31" s="56">
        <v>1</v>
      </c>
      <c r="C31" s="51">
        <f>C27/(B31*3780)*B30</f>
        <v>1.984126984126984</v>
      </c>
      <c r="D31" s="51">
        <f>D27/(B31*3780)*B30</f>
        <v>3.9682539682539679</v>
      </c>
      <c r="E31" s="51">
        <f>E27/(B31*3780)*B30</f>
        <v>6.9444444444444446</v>
      </c>
      <c r="F31" s="51">
        <f>F27/(B31*3780)*B30</f>
        <v>9.9206349206349209</v>
      </c>
      <c r="G31" s="51">
        <f>G27/(B31*3780)*B30</f>
        <v>11.904761904761903</v>
      </c>
      <c r="H31" s="51">
        <f>H27/(B31*3780)*B30</f>
        <v>13.888888888888889</v>
      </c>
      <c r="I31" s="51">
        <f>I27/(B31*3780)*B30</f>
        <v>15.873015873015872</v>
      </c>
      <c r="J31" s="51">
        <f>J27/(B31*3780)*B30</f>
        <v>17.857142857142858</v>
      </c>
      <c r="K31" s="52">
        <f>K27/(B31*3780)*B30</f>
        <v>19.841269841269842</v>
      </c>
      <c r="L31" s="20" t="s">
        <v>12</v>
      </c>
    </row>
    <row r="32" spans="1:12" ht="17.25" thickBot="1" x14ac:dyDescent="0.35">
      <c r="A32" s="28" t="s">
        <v>10</v>
      </c>
      <c r="B32" s="13">
        <v>3000</v>
      </c>
      <c r="C32" s="10">
        <f>(C31/B32)</f>
        <v>6.6137566137566134E-4</v>
      </c>
      <c r="D32" s="10">
        <f>(D31/B32)</f>
        <v>1.3227513227513227E-3</v>
      </c>
      <c r="E32" s="10">
        <f>(E31/B32)</f>
        <v>2.3148148148148147E-3</v>
      </c>
      <c r="F32" s="10">
        <f>(F31/B32)</f>
        <v>3.3068783068783071E-3</v>
      </c>
      <c r="G32" s="10">
        <f>(G31/B32)</f>
        <v>3.968253968253968E-3</v>
      </c>
      <c r="H32" s="10">
        <f>(H31/B32)</f>
        <v>4.6296296296296294E-3</v>
      </c>
      <c r="I32" s="10">
        <f>(I31/B32)</f>
        <v>5.2910052910052907E-3</v>
      </c>
      <c r="J32" s="10">
        <f>(J31/B32)</f>
        <v>5.9523809523809529E-3</v>
      </c>
      <c r="K32" s="10">
        <f>(K31/B32)</f>
        <v>6.6137566137566143E-3</v>
      </c>
      <c r="L32" s="6" t="s">
        <v>21</v>
      </c>
    </row>
    <row r="33" spans="1:12" ht="16.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6.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7.25" thickBo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29" t="s">
        <v>28</v>
      </c>
      <c r="B36" s="57">
        <v>3780</v>
      </c>
      <c r="C36" s="58">
        <v>0.01</v>
      </c>
      <c r="D36" s="58"/>
      <c r="E36" s="59"/>
      <c r="F36" s="59"/>
      <c r="G36" s="59"/>
      <c r="H36" s="59"/>
      <c r="I36" s="59"/>
      <c r="J36" s="59"/>
      <c r="K36" s="60"/>
      <c r="L36" s="3" t="s">
        <v>42</v>
      </c>
    </row>
    <row r="37" spans="1:12" ht="16.5" x14ac:dyDescent="0.3">
      <c r="A37" s="30"/>
      <c r="B37" s="39" t="s">
        <v>6</v>
      </c>
      <c r="C37" s="39" t="s">
        <v>17</v>
      </c>
      <c r="D37" s="39"/>
      <c r="E37" s="39"/>
      <c r="F37" s="39"/>
      <c r="G37" s="39"/>
      <c r="H37" s="39"/>
      <c r="I37" s="39"/>
      <c r="J37" s="39"/>
      <c r="K37" s="40"/>
      <c r="L37" s="4" t="s">
        <v>49</v>
      </c>
    </row>
    <row r="38" spans="1:12" ht="16.5" x14ac:dyDescent="0.3">
      <c r="A38" s="31"/>
      <c r="B38" s="39" t="s">
        <v>15</v>
      </c>
      <c r="C38" s="41">
        <v>3780</v>
      </c>
      <c r="D38" s="41"/>
      <c r="E38" s="41"/>
      <c r="F38" s="41"/>
      <c r="G38" s="41"/>
      <c r="H38" s="41"/>
      <c r="I38" s="41"/>
      <c r="J38" s="41"/>
      <c r="K38" s="42"/>
      <c r="L38" s="4" t="s">
        <v>43</v>
      </c>
    </row>
    <row r="39" spans="1:12" ht="16.5" x14ac:dyDescent="0.3">
      <c r="A39" s="31"/>
      <c r="B39" s="39" t="s">
        <v>1</v>
      </c>
      <c r="C39" s="41" t="s">
        <v>16</v>
      </c>
      <c r="D39" s="41"/>
      <c r="E39" s="41"/>
      <c r="F39" s="41"/>
      <c r="G39" s="41"/>
      <c r="H39" s="41"/>
      <c r="I39" s="41"/>
      <c r="J39" s="41"/>
      <c r="K39" s="42"/>
      <c r="L39" s="4" t="s">
        <v>44</v>
      </c>
    </row>
    <row r="40" spans="1:12" ht="17.25" thickBot="1" x14ac:dyDescent="0.35">
      <c r="A40" s="32"/>
      <c r="B40" s="43" t="s">
        <v>14</v>
      </c>
      <c r="C40" s="44">
        <v>3780</v>
      </c>
      <c r="D40" s="44"/>
      <c r="E40" s="44"/>
      <c r="F40" s="44"/>
      <c r="G40" s="44"/>
      <c r="H40" s="44"/>
      <c r="I40" s="44"/>
      <c r="J40" s="44"/>
      <c r="K40" s="45"/>
      <c r="L40" s="21" t="s">
        <v>46</v>
      </c>
    </row>
    <row r="41" spans="1:12" ht="16.5" x14ac:dyDescent="0.3">
      <c r="A41" s="29" t="s">
        <v>32</v>
      </c>
      <c r="B41" s="46">
        <v>350</v>
      </c>
      <c r="C41" s="53"/>
      <c r="D41" s="53"/>
      <c r="E41" s="53"/>
      <c r="F41" s="53"/>
      <c r="G41" s="53"/>
      <c r="H41" s="54"/>
      <c r="I41" s="54"/>
      <c r="J41" s="54"/>
      <c r="K41" s="55"/>
      <c r="L41" s="3" t="s">
        <v>19</v>
      </c>
    </row>
    <row r="42" spans="1:12" ht="16.5" x14ac:dyDescent="0.3">
      <c r="A42" s="33" t="s">
        <v>5</v>
      </c>
      <c r="B42" s="56">
        <v>4</v>
      </c>
      <c r="C42" s="61">
        <f>C38/(B42*3780)*B41</f>
        <v>87.5</v>
      </c>
      <c r="D42" s="61"/>
      <c r="E42" s="61"/>
      <c r="F42" s="61"/>
      <c r="G42" s="61"/>
      <c r="H42" s="61"/>
      <c r="I42" s="61"/>
      <c r="J42" s="61"/>
      <c r="K42" s="62"/>
      <c r="L42" s="22" t="s">
        <v>18</v>
      </c>
    </row>
    <row r="43" spans="1:12" ht="17.25" thickBot="1" x14ac:dyDescent="0.35">
      <c r="A43" s="34" t="s">
        <v>24</v>
      </c>
      <c r="B43" s="13">
        <v>3531</v>
      </c>
      <c r="C43" s="10">
        <f>(C42/B43)</f>
        <v>2.4780515434721043E-2</v>
      </c>
      <c r="D43" s="14"/>
      <c r="E43" s="14"/>
      <c r="F43" s="14"/>
      <c r="G43" s="14"/>
      <c r="H43" s="14"/>
      <c r="I43" s="14"/>
      <c r="J43" s="14"/>
      <c r="K43" s="15"/>
      <c r="L43" s="16" t="s">
        <v>22</v>
      </c>
    </row>
    <row r="44" spans="1:12" ht="16.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6.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7.25" thickBo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6.5" x14ac:dyDescent="0.3">
      <c r="A47" s="23" t="s">
        <v>29</v>
      </c>
      <c r="B47" s="36">
        <v>3780</v>
      </c>
      <c r="C47" s="11">
        <v>0.01</v>
      </c>
      <c r="D47" s="12">
        <v>0.02</v>
      </c>
      <c r="E47" s="37">
        <v>3.5000000000000003E-2</v>
      </c>
      <c r="F47" s="37">
        <v>0.05</v>
      </c>
      <c r="G47" s="37">
        <v>0.06</v>
      </c>
      <c r="H47" s="37">
        <v>7.0000000000000007E-2</v>
      </c>
      <c r="I47" s="37">
        <v>0.08</v>
      </c>
      <c r="J47" s="37">
        <v>0.09</v>
      </c>
      <c r="K47" s="38">
        <v>0.1</v>
      </c>
      <c r="L47" s="5" t="s">
        <v>42</v>
      </c>
    </row>
    <row r="48" spans="1:12" ht="16.5" x14ac:dyDescent="0.3">
      <c r="A48" s="24"/>
      <c r="B48" s="39" t="s">
        <v>6</v>
      </c>
      <c r="C48" s="39" t="s">
        <v>34</v>
      </c>
      <c r="D48" s="39" t="s">
        <v>34</v>
      </c>
      <c r="E48" s="39" t="s">
        <v>34</v>
      </c>
      <c r="F48" s="39" t="s">
        <v>34</v>
      </c>
      <c r="G48" s="39" t="s">
        <v>34</v>
      </c>
      <c r="H48" s="39" t="s">
        <v>34</v>
      </c>
      <c r="I48" s="39" t="s">
        <v>34</v>
      </c>
      <c r="J48" s="39" t="s">
        <v>34</v>
      </c>
      <c r="K48" s="40" t="s">
        <v>34</v>
      </c>
      <c r="L48" s="7" t="s">
        <v>50</v>
      </c>
    </row>
    <row r="49" spans="1:12" ht="16.5" x14ac:dyDescent="0.3">
      <c r="A49" s="25"/>
      <c r="B49" s="39" t="s">
        <v>3</v>
      </c>
      <c r="C49" s="41">
        <f>B47*C47</f>
        <v>37.800000000000004</v>
      </c>
      <c r="D49" s="41">
        <f>B47*D47</f>
        <v>75.600000000000009</v>
      </c>
      <c r="E49" s="41">
        <f>E47*B47</f>
        <v>132.30000000000001</v>
      </c>
      <c r="F49" s="41">
        <f>F47*B47</f>
        <v>189</v>
      </c>
      <c r="G49" s="41">
        <f>G47*B47</f>
        <v>226.79999999999998</v>
      </c>
      <c r="H49" s="41">
        <f>H47*B47</f>
        <v>264.60000000000002</v>
      </c>
      <c r="I49" s="41">
        <f>I47*B47</f>
        <v>302.40000000000003</v>
      </c>
      <c r="J49" s="41">
        <f>J47*B47</f>
        <v>340.2</v>
      </c>
      <c r="K49" s="42">
        <f>K47*B47</f>
        <v>378</v>
      </c>
      <c r="L49" s="7" t="s">
        <v>43</v>
      </c>
    </row>
    <row r="50" spans="1:12" ht="16.5" x14ac:dyDescent="0.3">
      <c r="A50" s="25"/>
      <c r="B50" s="39" t="s">
        <v>13</v>
      </c>
      <c r="C50" s="41">
        <f>B47-C49</f>
        <v>3742.2</v>
      </c>
      <c r="D50" s="41">
        <f>B47-D49</f>
        <v>3704.4</v>
      </c>
      <c r="E50" s="41">
        <f>B47-E49</f>
        <v>3647.7</v>
      </c>
      <c r="F50" s="41">
        <f>B47-F49</f>
        <v>3591</v>
      </c>
      <c r="G50" s="41">
        <f>B47-G49</f>
        <v>3553.2</v>
      </c>
      <c r="H50" s="41">
        <f>B47-H49</f>
        <v>3515.4</v>
      </c>
      <c r="I50" s="41">
        <f>B47-I49</f>
        <v>3477.6</v>
      </c>
      <c r="J50" s="41">
        <f>B47-J49</f>
        <v>3439.8</v>
      </c>
      <c r="K50" s="42">
        <f>B47-K49</f>
        <v>3402</v>
      </c>
      <c r="L50" s="7" t="s">
        <v>44</v>
      </c>
    </row>
    <row r="51" spans="1:12" ht="17.25" thickBot="1" x14ac:dyDescent="0.35">
      <c r="A51" s="35"/>
      <c r="B51" s="63" t="s">
        <v>14</v>
      </c>
      <c r="C51" s="64">
        <f>SUM(C49:C50)</f>
        <v>3780</v>
      </c>
      <c r="D51" s="64">
        <f t="shared" ref="D51" si="16">SUM(D49:D50)</f>
        <v>3780</v>
      </c>
      <c r="E51" s="64">
        <f>SUM(E49:E50)</f>
        <v>3780</v>
      </c>
      <c r="F51" s="64">
        <f t="shared" ref="F51" si="17">SUM(F49:F50)</f>
        <v>3780</v>
      </c>
      <c r="G51" s="64">
        <f t="shared" ref="G51" si="18">SUM(G49:G50)</f>
        <v>3780</v>
      </c>
      <c r="H51" s="64">
        <f t="shared" ref="H51" si="19">SUM(H49:H50)</f>
        <v>3780</v>
      </c>
      <c r="I51" s="64">
        <f t="shared" ref="I51" si="20">SUM(I49:I50)</f>
        <v>3780</v>
      </c>
      <c r="J51" s="64">
        <f t="shared" ref="J51" si="21">SUM(J49:J50)</f>
        <v>3780</v>
      </c>
      <c r="K51" s="65">
        <f t="shared" ref="K51" si="22">SUM(K49:K50)</f>
        <v>3780</v>
      </c>
      <c r="L51" s="19" t="s">
        <v>46</v>
      </c>
    </row>
    <row r="52" spans="1:12" ht="16.5" x14ac:dyDescent="0.3">
      <c r="A52" s="23" t="s">
        <v>31</v>
      </c>
      <c r="B52" s="46">
        <v>600</v>
      </c>
      <c r="C52" s="53"/>
      <c r="D52" s="53"/>
      <c r="E52" s="53"/>
      <c r="F52" s="53"/>
      <c r="G52" s="53"/>
      <c r="H52" s="54"/>
      <c r="I52" s="54"/>
      <c r="J52" s="54"/>
      <c r="K52" s="55"/>
      <c r="L52" s="5" t="s">
        <v>20</v>
      </c>
    </row>
    <row r="53" spans="1:12" ht="16.5" x14ac:dyDescent="0.3">
      <c r="A53" s="27" t="s">
        <v>5</v>
      </c>
      <c r="B53" s="56">
        <v>4</v>
      </c>
      <c r="C53" s="51">
        <f>C49/(B53*3780)*B52</f>
        <v>1.5000000000000002</v>
      </c>
      <c r="D53" s="51">
        <f>D49/(B53*3780)*B52</f>
        <v>3.0000000000000004</v>
      </c>
      <c r="E53" s="51">
        <f>E49/(B53*3780)*B52</f>
        <v>5.2500000000000009</v>
      </c>
      <c r="F53" s="51">
        <f>F49/(B53*3780)*B52</f>
        <v>7.5</v>
      </c>
      <c r="G53" s="51">
        <f>G49/(B53*3780)*B52</f>
        <v>9</v>
      </c>
      <c r="H53" s="51">
        <f>H49/(B53*3780)*B52</f>
        <v>10.500000000000002</v>
      </c>
      <c r="I53" s="51">
        <f>I49/(B53*3780)*B52</f>
        <v>12.000000000000002</v>
      </c>
      <c r="J53" s="51">
        <f>J49/(B53*3780)*B52</f>
        <v>13.5</v>
      </c>
      <c r="K53" s="52">
        <f>K49/(B53*3780)*B52</f>
        <v>15</v>
      </c>
      <c r="L53" s="20" t="s">
        <v>35</v>
      </c>
    </row>
    <row r="54" spans="1:12" ht="17.25" thickBot="1" x14ac:dyDescent="0.35">
      <c r="A54" s="28" t="s">
        <v>33</v>
      </c>
      <c r="B54" s="13">
        <v>3531</v>
      </c>
      <c r="C54" s="10">
        <f>(C53/B54)</f>
        <v>4.2480883602378936E-4</v>
      </c>
      <c r="D54" s="10">
        <f>(D53/B54)</f>
        <v>8.4961767204757871E-4</v>
      </c>
      <c r="E54" s="10">
        <f>(E53/B54)</f>
        <v>1.4868309260832628E-3</v>
      </c>
      <c r="F54" s="10">
        <f>(F53/B54)</f>
        <v>2.1240441801189465E-3</v>
      </c>
      <c r="G54" s="10">
        <f>(G53/B54)</f>
        <v>2.5488530161427358E-3</v>
      </c>
      <c r="H54" s="10">
        <f>(H53/B54)</f>
        <v>2.9736618521665256E-3</v>
      </c>
      <c r="I54" s="10">
        <f>(I53/B54)</f>
        <v>3.3984706881903149E-3</v>
      </c>
      <c r="J54" s="10">
        <f>(J53/B54)</f>
        <v>3.8232795242141037E-3</v>
      </c>
      <c r="K54" s="10">
        <f>(K53/B54)</f>
        <v>4.248088360237893E-3</v>
      </c>
      <c r="L54" s="6" t="s">
        <v>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John Turner</dc:creator>
  <cp:lastModifiedBy>James R. Ward</cp:lastModifiedBy>
  <dcterms:created xsi:type="dcterms:W3CDTF">2020-04-18T14:46:35Z</dcterms:created>
  <dcterms:modified xsi:type="dcterms:W3CDTF">2020-05-01T20:34:21Z</dcterms:modified>
</cp:coreProperties>
</file>